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W58" i="4"/>
  <c r="W59" i="4" s="1"/>
  <c r="J11" i="2" l="1"/>
  <c r="I11" i="2"/>
  <c r="I10" i="2"/>
  <c r="J10" i="2"/>
  <c r="H10" i="2"/>
  <c r="C3" i="2"/>
  <c r="D3" i="2"/>
  <c r="B3" i="2"/>
</calcChain>
</file>

<file path=xl/sharedStrings.xml><?xml version="1.0" encoding="utf-8"?>
<sst xmlns="http://schemas.openxmlformats.org/spreadsheetml/2006/main" count="49" uniqueCount="32">
  <si>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</si>
  <si>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</si>
  <si>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</si>
  <si>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</si>
  <si>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</si>
  <si>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Nejprve budeme provádět výpočet kontingenční tabulky formátu k x m (v našem případě 3 x 2), abychom vůbec zjistili, zda jsou mezi soubory rozdíly.</t>
  </si>
  <si>
    <t>V následujícím dialogovém okně si zaškrtneme nabídku "RxC tabulkové statistiky" a zvolíme nabídku "Další".</t>
  </si>
  <si>
    <t>Dojde k vytvoření nového listu, kde v tabulce Chí-kvadrát testy nás bude zajímat výsledek pravděpodobnosti Pearsonova testu dobré shody (tzn. řádek "Pearson").</t>
  </si>
  <si>
    <t>Statistické zpracování dat, která jsou vyjádřena ve formě četností, se běžně provádí pomocí chí kvadrát testu s využítím kontingenčních tabulek.</t>
  </si>
  <si>
    <t>Počet použitých ryb</t>
  </si>
  <si>
    <t>Počet všech pokusných zvířat</t>
  </si>
  <si>
    <t>% počtu použitých ryb</t>
  </si>
  <si>
    <t>rok 2017</t>
  </si>
  <si>
    <t>rok 2018</t>
  </si>
  <si>
    <t>rok 2019</t>
  </si>
  <si>
    <t>Pokud hodnota p je menší jak 0,05, tak mezi testovanými soubory existuje signifikantní rozdíl a je třeba provést další testování s využitím kontingenční tabulky 2x2.</t>
  </si>
  <si>
    <t>Vzhledem k tomu, že v našem testu nám hodnota pravděpodobnosti vyšla rovna číslu 0.000, můžeme říct, že mezi soubory jsou signifikantní rozdíly v četnostech a budeme následně testovat jednotlivé roky mezi sebou.</t>
  </si>
  <si>
    <t>Opět si označíme zdrojová data.</t>
  </si>
  <si>
    <r>
      <t xml:space="preserve">Dále si znovu zvolíme následující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</si>
  <si>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Tentokrát ovšem do vybraných proměnných zvolíme pouze dvě kombinace (tzn. Nejprve rok 2017 a rok 2018, následně 2017 a 2019, dále 2018 a 2019).</t>
  </si>
  <si>
    <t>Celkem tedy provedeme tři dílčí výpočty.</t>
  </si>
  <si>
    <t xml:space="preserve">Dojde k vytvoření nové listu, kde nás budeme zajímat výsledek pravděpodobnosti Yatesovi korekce. </t>
  </si>
  <si>
    <t>Pokud je hodnota p menší než 0,05, znamená to, že mezi testovanými skupinami jsou signfikantní rozdíly.</t>
  </si>
  <si>
    <t>Výsledek naší analýzy:</t>
  </si>
  <si>
    <t>p=</t>
  </si>
  <si>
    <t>Počet všech pokusných zvířat mimo ryb</t>
  </si>
  <si>
    <t>Porovnávat proti sobě budeme počty použitých ryb vůči ostatním druhům pokusných zvířat. V zadání je ovšem k dispozici celkový součet pokusných zvířat, proto je třeba dopočítat položku počtu pokusných zvířat bez ryb.</t>
  </si>
  <si>
    <t>Z výsledků Pearsonova testu dobré shody je zřejmé, že mezi roky jsou signifikantní rozdíly, budeme proto tedy dále provádět dílčí testování jednotlivých roků mezi sebou s využitím Yatesovi korekce.</t>
  </si>
  <si>
    <t>% počtu všech pokusných zvířat mimo ryb</t>
  </si>
  <si>
    <t>Nejvyšší % ryb bylo využito v roce 2019 (37,64 %), naopak nejnižší % bylo v roce 2018 (20,63 %). Mezi všemi roky byly zjištěny signifikantní rozdíly.</t>
  </si>
  <si>
    <t>V následujícím dialogovém okně si převedeme ze seznamu proměnných do vybraných proměnných všechny tři soubory.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</si>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</sst>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0" fillId="0" borderId="10" xfId="0" applyNumberFormat="1" applyBorder="1"/>
    <xf numFmtId="0" fontId="1" fillId="4" borderId="11" xfId="0" applyFont="1" applyFill="1" applyBorder="1" applyAlignment="1">
      <alignment horizontal="center"/>
    </xf>
    <xf numFmtId="164" fontId="0" fillId="0" borderId="12" xfId="0" applyNumberFormat="1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0" fontId="1" fillId="0" borderId="1" xfId="0" applyFont="1" applyBorder="1"/>
    <xf numFmtId="0" fontId="1" fillId="0" borderId="0" xfId="0" applyFont="1" applyFill="1" applyBorder="1" applyAlignment="1">
      <alignment horizontal="left" vertical="center"/>
    </xf>
    <xf numFmtId="0" fontId="1" fillId="5" borderId="15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24</xdr:row>
      <xdr:rowOff>9525</xdr:rowOff>
    </xdr:from>
    <xdr:to>
      <xdr:col>10</xdr:col>
      <xdr:colOff>30646</xdr:colOff>
      <xdr:row>39</xdr:row>
      <xdr:rowOff>105603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4543425"/>
          <a:ext cx="5031271" cy="295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20</xdr:col>
      <xdr:colOff>221146</xdr:colOff>
      <xdr:row>38</xdr:row>
      <xdr:rowOff>172278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4533900"/>
          <a:ext cx="5097946" cy="2839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29</xdr:col>
      <xdr:colOff>583096</xdr:colOff>
      <xdr:row>39</xdr:row>
      <xdr:rowOff>77028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4533900"/>
          <a:ext cx="4850296" cy="293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554935</xdr:colOff>
      <xdr:row>3</xdr:row>
      <xdr:rowOff>99392</xdr:rowOff>
    </xdr:from>
    <xdr:to>
      <xdr:col>15</xdr:col>
      <xdr:colOff>79514</xdr:colOff>
      <xdr:row>24</xdr:row>
      <xdr:rowOff>119270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631" y="728870"/>
          <a:ext cx="6266622" cy="4020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14</xdr:col>
      <xdr:colOff>559905</xdr:colOff>
      <xdr:row>121</xdr:row>
      <xdr:rowOff>96078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609" y="16631478"/>
          <a:ext cx="6076122" cy="638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248479</xdr:colOff>
      <xdr:row>161</xdr:row>
      <xdr:rowOff>24848</xdr:rowOff>
    </xdr:from>
    <xdr:to>
      <xdr:col>21</xdr:col>
      <xdr:colOff>443120</xdr:colOff>
      <xdr:row>176</xdr:row>
      <xdr:rowOff>6626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6392" y="30562826"/>
          <a:ext cx="5097946" cy="2839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57978</xdr:colOff>
      <xdr:row>161</xdr:row>
      <xdr:rowOff>33131</xdr:rowOff>
    </xdr:from>
    <xdr:to>
      <xdr:col>30</xdr:col>
      <xdr:colOff>4970</xdr:colOff>
      <xdr:row>176</xdr:row>
      <xdr:rowOff>110159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2108" y="30571109"/>
          <a:ext cx="4850296" cy="293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182218</xdr:rowOff>
    </xdr:from>
    <xdr:to>
      <xdr:col>13</xdr:col>
      <xdr:colOff>127967</xdr:colOff>
      <xdr:row>176</xdr:row>
      <xdr:rowOff>87796</xdr:rowOff>
    </xdr:to>
    <xdr:pic>
      <xdr:nvPicPr>
        <xdr:cNvPr id="27" name="Obrázek 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609" y="30529696"/>
          <a:ext cx="5031271" cy="295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546652</xdr:colOff>
      <xdr:row>26</xdr:row>
      <xdr:rowOff>144320</xdr:rowOff>
    </xdr:from>
    <xdr:to>
      <xdr:col>22</xdr:col>
      <xdr:colOff>59492</xdr:colOff>
      <xdr:row>51</xdr:row>
      <xdr:rowOff>33131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087" y="5155298"/>
          <a:ext cx="10545275" cy="465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82825</xdr:rowOff>
    </xdr:from>
    <xdr:to>
      <xdr:col>24</xdr:col>
      <xdr:colOff>518905</xdr:colOff>
      <xdr:row>83</xdr:row>
      <xdr:rowOff>16978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348" y="10618303"/>
          <a:ext cx="12164253" cy="52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24</xdr:col>
      <xdr:colOff>344142</xdr:colOff>
      <xdr:row>155</xdr:row>
      <xdr:rowOff>67503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348" y="24632478"/>
          <a:ext cx="11989490" cy="5211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I30" sqref="I30"/>
    </sheetView>
  </sheetViews>
  <sheetFormatPr defaultRowHeight="15" x14ac:dyDescent="0.25"/>
  <cols>
    <col min="1" max="1" width="31.140625" style="5" customWidth="1"/>
    <col min="2" max="2" width="20" style="5" customWidth="1"/>
    <col min="3" max="3" width="18" style="5" customWidth="1"/>
    <col min="4" max="4" width="25.85546875" style="5" customWidth="1"/>
    <col min="5" max="16384" width="9.140625" style="5"/>
  </cols>
  <sheetData>
    <row r="1" spans="1:4" ht="15.75" thickBot="1" x14ac:dyDescent="0.3">
      <c r="A1" s="1"/>
      <c r="B1" s="2" t="s">
        <v>12</v>
      </c>
      <c r="C1" s="2" t="s">
        <v>13</v>
      </c>
      <c r="D1" s="2" t="s">
        <v>14</v>
      </c>
    </row>
    <row r="2" spans="1:4" ht="23.25" customHeight="1" thickBot="1" x14ac:dyDescent="0.3">
      <c r="A2" s="3" t="s">
        <v>9</v>
      </c>
      <c r="B2" s="8">
        <v>650</v>
      </c>
      <c r="C2" s="8">
        <v>1280</v>
      </c>
      <c r="D2" s="8">
        <v>3260</v>
      </c>
    </row>
    <row r="3" spans="1:4" ht="21.75" customHeight="1" thickBot="1" x14ac:dyDescent="0.3">
      <c r="A3" s="3" t="s">
        <v>10</v>
      </c>
      <c r="B3" s="32">
        <v>3150</v>
      </c>
      <c r="C3" s="33">
        <v>4880</v>
      </c>
      <c r="D3" s="33">
        <v>8660</v>
      </c>
    </row>
    <row r="4" spans="1:4" x14ac:dyDescent="0.25">
      <c r="A4" s="6"/>
      <c r="B4" s="7"/>
    </row>
    <row r="5" spans="1:4" x14ac:dyDescent="0.25">
      <c r="A5" s="6"/>
      <c r="B5" s="7"/>
    </row>
    <row r="6" spans="1:4" x14ac:dyDescent="0.25">
      <c r="A6" s="6"/>
      <c r="B6" s="7"/>
    </row>
    <row r="7" spans="1:4" x14ac:dyDescent="0.25">
      <c r="A7" s="6"/>
      <c r="B7" s="7"/>
    </row>
    <row r="8" spans="1:4" x14ac:dyDescent="0.25">
      <c r="A8" s="6"/>
      <c r="B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D1" workbookViewId="0">
      <selection activeCell="A11" sqref="A11:D13"/>
    </sheetView>
  </sheetViews>
  <sheetFormatPr defaultRowHeight="15" x14ac:dyDescent="0.25"/>
  <cols>
    <col min="1" max="1" width="35.5703125" customWidth="1"/>
    <col min="2" max="2" width="13" customWidth="1"/>
    <col min="3" max="3" width="13.42578125" customWidth="1"/>
    <col min="4" max="4" width="15.7109375" customWidth="1"/>
    <col min="7" max="7" width="41.140625" customWidth="1"/>
    <col min="8" max="8" width="10.28515625" customWidth="1"/>
    <col min="9" max="10" width="11.5703125" bestFit="1" customWidth="1"/>
  </cols>
  <sheetData>
    <row r="1" spans="1:10" ht="15.75" thickBot="1" x14ac:dyDescent="0.3">
      <c r="A1" s="42"/>
      <c r="B1" s="43" t="s">
        <v>12</v>
      </c>
      <c r="C1" s="43" t="s">
        <v>13</v>
      </c>
      <c r="D1" s="43" t="s">
        <v>14</v>
      </c>
      <c r="E1" s="9"/>
      <c r="G1" s="4" t="s">
        <v>8</v>
      </c>
    </row>
    <row r="2" spans="1:10" ht="15.75" customHeight="1" thickBot="1" x14ac:dyDescent="0.3">
      <c r="A2" s="40" t="s">
        <v>9</v>
      </c>
      <c r="B2" s="41">
        <v>650</v>
      </c>
      <c r="C2" s="41">
        <v>1280</v>
      </c>
      <c r="D2" s="41">
        <v>3260</v>
      </c>
      <c r="E2" s="6"/>
      <c r="G2" s="4" t="s">
        <v>0</v>
      </c>
    </row>
    <row r="3" spans="1:10" ht="18.75" customHeight="1" thickBot="1" x14ac:dyDescent="0.3">
      <c r="A3" s="29" t="s">
        <v>10</v>
      </c>
      <c r="B3" s="30">
        <f>B4+B2</f>
        <v>3150</v>
      </c>
      <c r="C3" s="31">
        <f t="shared" ref="C3:D3" si="0">C4+C2</f>
        <v>4880</v>
      </c>
      <c r="D3" s="31">
        <f t="shared" si="0"/>
        <v>8660</v>
      </c>
      <c r="E3" s="6"/>
      <c r="G3" s="14" t="s">
        <v>31</v>
      </c>
    </row>
    <row r="4" spans="1:10" ht="15.75" thickBot="1" x14ac:dyDescent="0.3">
      <c r="A4" s="37" t="s">
        <v>25</v>
      </c>
      <c r="B4" s="38">
        <v>2500</v>
      </c>
      <c r="C4" s="39">
        <v>3600</v>
      </c>
      <c r="D4" s="39">
        <v>5400</v>
      </c>
      <c r="G4" s="14" t="s">
        <v>1</v>
      </c>
    </row>
    <row r="5" spans="1:10" x14ac:dyDescent="0.25">
      <c r="G5" s="4" t="s">
        <v>26</v>
      </c>
    </row>
    <row r="7" spans="1:10" x14ac:dyDescent="0.25">
      <c r="G7" s="15"/>
    </row>
    <row r="8" spans="1:10" ht="15.75" thickBot="1" x14ac:dyDescent="0.3">
      <c r="G8" s="15" t="s">
        <v>2</v>
      </c>
    </row>
    <row r="9" spans="1:10" ht="15.75" thickBot="1" x14ac:dyDescent="0.3">
      <c r="G9" s="1"/>
      <c r="H9" s="2">
        <v>2018</v>
      </c>
      <c r="I9" s="2">
        <v>2018</v>
      </c>
      <c r="J9" s="2">
        <v>2019</v>
      </c>
    </row>
    <row r="10" spans="1:10" ht="15.75" thickBot="1" x14ac:dyDescent="0.3">
      <c r="G10" s="3" t="s">
        <v>11</v>
      </c>
      <c r="H10" s="16">
        <f>B2/B3*100</f>
        <v>20.634920634920633</v>
      </c>
      <c r="I10" s="16">
        <f t="shared" ref="I10:J10" si="1">C2/C3*100</f>
        <v>26.229508196721312</v>
      </c>
      <c r="J10" s="16">
        <f t="shared" si="1"/>
        <v>37.644341801385686</v>
      </c>
    </row>
    <row r="11" spans="1:10" ht="18" customHeight="1" thickBot="1" x14ac:dyDescent="0.3">
      <c r="A11" s="1"/>
      <c r="B11" s="2" t="s">
        <v>12</v>
      </c>
      <c r="C11" s="2" t="s">
        <v>13</v>
      </c>
      <c r="D11" s="2" t="s">
        <v>14</v>
      </c>
      <c r="G11" s="3" t="s">
        <v>28</v>
      </c>
      <c r="H11" s="16">
        <f>B4/B3*100</f>
        <v>79.365079365079367</v>
      </c>
      <c r="I11" s="16">
        <f>C4/C3*100</f>
        <v>73.770491803278688</v>
      </c>
      <c r="J11" s="16">
        <f>D4/D3*100</f>
        <v>62.355658198614314</v>
      </c>
    </row>
    <row r="12" spans="1:10" ht="15.75" thickBot="1" x14ac:dyDescent="0.3">
      <c r="A12" s="3" t="s">
        <v>9</v>
      </c>
      <c r="B12" s="8">
        <v>650</v>
      </c>
      <c r="C12" s="8">
        <v>1280</v>
      </c>
      <c r="D12" s="8">
        <v>3260</v>
      </c>
      <c r="H12" s="17"/>
      <c r="I12" s="17"/>
      <c r="J12" s="17"/>
    </row>
    <row r="13" spans="1:10" ht="15.75" thickBot="1" x14ac:dyDescent="0.3">
      <c r="A13" s="35" t="s">
        <v>25</v>
      </c>
      <c r="B13" s="8">
        <v>2500</v>
      </c>
      <c r="C13" s="8">
        <v>3600</v>
      </c>
      <c r="D13" s="8">
        <v>5400</v>
      </c>
      <c r="G13" s="34" t="s">
        <v>27</v>
      </c>
    </row>
    <row r="14" spans="1:10" x14ac:dyDescent="0.25">
      <c r="G14" s="34" t="s">
        <v>29</v>
      </c>
    </row>
    <row r="17" spans="7:10" ht="15.75" thickBot="1" x14ac:dyDescent="0.3">
      <c r="G17" t="s">
        <v>23</v>
      </c>
    </row>
    <row r="18" spans="7:10" x14ac:dyDescent="0.25">
      <c r="G18" s="21" t="s">
        <v>24</v>
      </c>
      <c r="H18" s="22">
        <v>2017</v>
      </c>
      <c r="I18" s="22">
        <v>2018</v>
      </c>
      <c r="J18" s="23">
        <v>2019</v>
      </c>
    </row>
    <row r="19" spans="7:10" x14ac:dyDescent="0.25">
      <c r="G19" s="24">
        <v>2017</v>
      </c>
      <c r="H19" s="19"/>
      <c r="I19" s="20">
        <v>0</v>
      </c>
      <c r="J19" s="25">
        <v>0</v>
      </c>
    </row>
    <row r="20" spans="7:10" x14ac:dyDescent="0.25">
      <c r="G20" s="24">
        <v>2018</v>
      </c>
      <c r="H20" s="20">
        <v>0</v>
      </c>
      <c r="I20" s="19"/>
      <c r="J20" s="25">
        <v>0</v>
      </c>
    </row>
    <row r="21" spans="7:10" ht="15.75" thickBot="1" x14ac:dyDescent="0.3">
      <c r="G21" s="26">
        <v>2019</v>
      </c>
      <c r="H21" s="27">
        <v>0</v>
      </c>
      <c r="I21" s="27">
        <v>0</v>
      </c>
      <c r="J21" s="2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abSelected="1" topLeftCell="B160" zoomScale="115" zoomScaleNormal="115" workbookViewId="0">
      <selection activeCell="T94" sqref="T94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  <col min="4" max="4" width="14.28515625" customWidth="1"/>
  </cols>
  <sheetData>
    <row r="1" spans="1:6" ht="15.75" thickBot="1" x14ac:dyDescent="0.3">
      <c r="A1" s="1"/>
      <c r="B1" s="2" t="s">
        <v>12</v>
      </c>
      <c r="C1" s="2" t="s">
        <v>13</v>
      </c>
      <c r="D1" s="2" t="s">
        <v>14</v>
      </c>
      <c r="F1" s="36" t="s">
        <v>5</v>
      </c>
    </row>
    <row r="2" spans="1:6" ht="15.75" thickBot="1" x14ac:dyDescent="0.3">
      <c r="A2" s="3" t="s">
        <v>9</v>
      </c>
      <c r="B2" s="8">
        <v>650</v>
      </c>
      <c r="C2" s="8">
        <v>1280</v>
      </c>
      <c r="D2" s="8">
        <v>3260</v>
      </c>
      <c r="F2" s="4" t="s">
        <v>3</v>
      </c>
    </row>
    <row r="3" spans="1:6" ht="18" customHeight="1" thickBot="1" x14ac:dyDescent="0.3">
      <c r="A3" s="35" t="s">
        <v>25</v>
      </c>
      <c r="B3" s="8">
        <v>2500</v>
      </c>
      <c r="C3" s="8">
        <v>3600</v>
      </c>
      <c r="D3" s="8">
        <v>5400</v>
      </c>
      <c r="F3" s="4" t="s">
        <v>4</v>
      </c>
    </row>
    <row r="4" spans="1:6" s="10" customFormat="1" x14ac:dyDescent="0.25">
      <c r="A4" s="9"/>
      <c r="B4" s="11"/>
    </row>
    <row r="5" spans="1:6" s="10" customFormat="1" x14ac:dyDescent="0.25">
      <c r="A5" s="9"/>
      <c r="B5" s="11"/>
    </row>
    <row r="6" spans="1:6" s="10" customFormat="1" x14ac:dyDescent="0.25">
      <c r="A6" s="9"/>
      <c r="B6" s="11"/>
    </row>
    <row r="7" spans="1:6" s="10" customFormat="1" x14ac:dyDescent="0.25">
      <c r="A7" s="9"/>
      <c r="B7" s="11"/>
    </row>
    <row r="8" spans="1:6" s="10" customFormat="1" x14ac:dyDescent="0.25">
      <c r="A8" s="9"/>
      <c r="B8" s="11"/>
    </row>
    <row r="9" spans="1:6" s="10" customFormat="1" x14ac:dyDescent="0.25">
      <c r="A9" s="9"/>
      <c r="B9" s="11"/>
    </row>
    <row r="10" spans="1:6" s="10" customFormat="1" x14ac:dyDescent="0.25">
      <c r="A10" s="12"/>
      <c r="B10" s="13"/>
    </row>
    <row r="11" spans="1:6" s="10" customFormat="1" x14ac:dyDescent="0.25">
      <c r="A11" s="12"/>
      <c r="B11" s="13"/>
    </row>
    <row r="12" spans="1:6" s="10" customFormat="1" x14ac:dyDescent="0.25">
      <c r="A12" s="12"/>
      <c r="B12" s="13"/>
    </row>
    <row r="13" spans="1:6" s="10" customFormat="1" x14ac:dyDescent="0.25">
      <c r="A13" s="12"/>
      <c r="B13" s="13"/>
    </row>
    <row r="14" spans="1:6" s="10" customFormat="1" x14ac:dyDescent="0.25">
      <c r="A14" s="12"/>
      <c r="B14" s="13"/>
    </row>
    <row r="15" spans="1:6" s="10" customFormat="1" x14ac:dyDescent="0.25">
      <c r="A15" s="12"/>
      <c r="B15" s="13"/>
    </row>
    <row r="16" spans="1:6" s="10" customFormat="1" x14ac:dyDescent="0.25">
      <c r="A16" s="12"/>
      <c r="B16" s="13"/>
    </row>
    <row r="17" spans="6:6" s="10" customFormat="1" x14ac:dyDescent="0.25"/>
    <row r="18" spans="6:6" s="10" customFormat="1" x14ac:dyDescent="0.25"/>
    <row r="19" spans="6:6" s="10" customFormat="1" x14ac:dyDescent="0.25"/>
    <row r="20" spans="6:6" s="10" customFormat="1" x14ac:dyDescent="0.25"/>
    <row r="21" spans="6:6" s="10" customFormat="1" x14ac:dyDescent="0.25"/>
    <row r="22" spans="6:6" s="10" customFormat="1" x14ac:dyDescent="0.25"/>
    <row r="23" spans="6:6" s="10" customFormat="1" x14ac:dyDescent="0.25"/>
    <row r="24" spans="6:6" s="10" customFormat="1" x14ac:dyDescent="0.25"/>
    <row r="25" spans="6:6" s="10" customFormat="1" x14ac:dyDescent="0.25"/>
    <row r="26" spans="6:6" s="10" customFormat="1" x14ac:dyDescent="0.25">
      <c r="F26" s="4" t="s">
        <v>30</v>
      </c>
    </row>
    <row r="33" spans="4:4" x14ac:dyDescent="0.25">
      <c r="D33" s="4"/>
    </row>
    <row r="44" spans="4:4" x14ac:dyDescent="0.25">
      <c r="D44" s="4"/>
    </row>
    <row r="55" spans="6:23" x14ac:dyDescent="0.25">
      <c r="F55" s="4" t="s">
        <v>6</v>
      </c>
    </row>
    <row r="58" spans="6:23" x14ac:dyDescent="0.25">
      <c r="W58">
        <f>200000*0.071</f>
        <v>14199.999999999998</v>
      </c>
    </row>
    <row r="59" spans="6:23" x14ac:dyDescent="0.25">
      <c r="W59">
        <f>W58/12</f>
        <v>1183.3333333333333</v>
      </c>
    </row>
    <row r="78" spans="4:4" x14ac:dyDescent="0.25">
      <c r="D78" s="4"/>
    </row>
    <row r="85" spans="6:6" x14ac:dyDescent="0.25">
      <c r="F85" s="4" t="s">
        <v>7</v>
      </c>
    </row>
    <row r="86" spans="6:6" x14ac:dyDescent="0.25">
      <c r="F86" s="4" t="s">
        <v>15</v>
      </c>
    </row>
    <row r="87" spans="6:6" x14ac:dyDescent="0.25">
      <c r="F87" s="4" t="s">
        <v>16</v>
      </c>
    </row>
    <row r="124" spans="6:6" x14ac:dyDescent="0.25">
      <c r="F124" s="4" t="s">
        <v>17</v>
      </c>
    </row>
    <row r="125" spans="6:6" x14ac:dyDescent="0.25">
      <c r="F125" s="4" t="s">
        <v>18</v>
      </c>
    </row>
    <row r="126" spans="6:6" x14ac:dyDescent="0.25">
      <c r="F126" s="4" t="s">
        <v>19</v>
      </c>
    </row>
    <row r="127" spans="6:6" x14ac:dyDescent="0.25">
      <c r="F127" s="4" t="s">
        <v>20</v>
      </c>
    </row>
    <row r="159" spans="6:6" x14ac:dyDescent="0.25">
      <c r="F159" s="4" t="s">
        <v>21</v>
      </c>
    </row>
    <row r="160" spans="6:6" x14ac:dyDescent="0.25">
      <c r="F160" s="4" t="s">
        <v>22</v>
      </c>
    </row>
    <row r="179" spans="6:10" ht="15.75" thickBot="1" x14ac:dyDescent="0.3">
      <c r="F179" t="s">
        <v>23</v>
      </c>
    </row>
    <row r="180" spans="6:10" x14ac:dyDescent="0.25">
      <c r="F180" s="21" t="s">
        <v>24</v>
      </c>
      <c r="G180" s="22">
        <v>2017</v>
      </c>
      <c r="H180" s="22">
        <v>2018</v>
      </c>
      <c r="I180" s="23">
        <v>2019</v>
      </c>
    </row>
    <row r="181" spans="6:10" x14ac:dyDescent="0.25">
      <c r="F181" s="24">
        <v>2017</v>
      </c>
      <c r="G181" s="19"/>
      <c r="H181" s="20">
        <v>0</v>
      </c>
      <c r="I181" s="25">
        <v>0</v>
      </c>
      <c r="J181" s="18"/>
    </row>
    <row r="182" spans="6:10" x14ac:dyDescent="0.25">
      <c r="F182" s="24">
        <v>2018</v>
      </c>
      <c r="G182" s="20">
        <v>0</v>
      </c>
      <c r="H182" s="19"/>
      <c r="I182" s="25">
        <v>0</v>
      </c>
    </row>
    <row r="183" spans="6:10" ht="15.75" thickBot="1" x14ac:dyDescent="0.3">
      <c r="F183" s="26">
        <v>2019</v>
      </c>
      <c r="G183" s="27">
        <v>0</v>
      </c>
      <c r="H183" s="27">
        <v>0</v>
      </c>
      <c r="I183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2021-10-14T05:41:46Z</dcterms:modified>
</cp:coreProperties>
</file>