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H10" i="2"/>
  <c r="C4" i="2"/>
  <c r="D4" i="2"/>
  <c r="B4" i="2"/>
  <c r="H11" i="2" s="1"/>
  <c r="W58" i="4" l="1"/>
  <c r="W59" i="4" s="1"/>
  <c r="J11" i="2" l="1"/>
  <c r="I11" i="2"/>
  <c r="J10" i="2"/>
</calcChain>
</file>

<file path=xl/sharedStrings.xml><?xml version="1.0" encoding="utf-8"?>
<sst xmlns="http://schemas.openxmlformats.org/spreadsheetml/2006/main" count="65" uniqueCount="34">
  <si>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</si>
  <si>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</si>
  <si>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</si>
  <si>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</si>
  <si>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</si>
  <si>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Nejprve budeme provádět výpočet kontingenční tabulky formátu k x m (v našem případě 3 x 2), abychom vůbec zjistili, zda jsou mezi soubory rozdíly.</t>
  </si>
  <si>
    <t>V následujícím dialogovém okně si zaškrtneme nabídku "RxC tabulkové statistiky" a zvolíme nabídku "Další".</t>
  </si>
  <si>
    <t>Dojde k vytvoření nového listu, kde v tabulce Chí-kvadrát testy nás bude zajímat výsledek pravděpodobnosti Pearsonova testu dobré shody (tzn. řádek "Pearson").</t>
  </si>
  <si>
    <t>Statistické zpracování dat, která jsou vyjádřena ve formě četností, se běžně provádí pomocí chí kvadrát testu s využítím kontingenčních tabulek.</t>
  </si>
  <si>
    <t>Pokud hodnota p je menší jak 0,05, tak mezi testovanými soubory existuje signifikantní rozdíl a je třeba provést další testování s využitím kontingenční tabulky 2x2.</t>
  </si>
  <si>
    <t>Opět si označíme zdrojová data.</t>
  </si>
  <si>
    <r>
      <t xml:space="preserve">Dále si znovu zvolíme následující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</si>
  <si>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Celkem tedy provedeme tři dílčí výpočty.</t>
  </si>
  <si>
    <t xml:space="preserve">Dojde k vytvoření nové listu, kde nás budeme zajímat výsledek pravděpodobnosti Yatesovi korekce. </t>
  </si>
  <si>
    <t>Pokud je hodnota p menší než 0,05, znamená to, že mezi testovanými skupinami jsou signfikantní rozdíly.</t>
  </si>
  <si>
    <t>Výsledek naší analýzy:</t>
  </si>
  <si>
    <t>p=</t>
  </si>
  <si>
    <t>V následujícím dialogovém okně si převedeme ze seznamu proměnných do vybraných proměnných všechny tři soubory.</t>
  </si>
  <si>
    <t>do 25 km</t>
  </si>
  <si>
    <t>26 až 50 km</t>
  </si>
  <si>
    <t>51 až 100 km</t>
  </si>
  <si>
    <t>celkový počet přepravených jedinců (ks)</t>
  </si>
  <si>
    <t>počet živých přepravených zvířat</t>
  </si>
  <si>
    <t>Porovnávat proti sobě budeme počty mrtvých a živých jedinců. V zadání je ovšem k dispozici celkový součet všech přepravených zvířat, proto je třeba dopočítat položku počtu živých přepravených zvířat.</t>
  </si>
  <si>
    <t>% živých</t>
  </si>
  <si>
    <t>% uhynulých</t>
  </si>
  <si>
    <t>počet živých přepravených zvířat (ks)</t>
  </si>
  <si>
    <t>úhyn při přepravě (ks)</t>
  </si>
  <si>
    <t>Vzhledem k tomu, že v našem testu nám hodnota pravděpodobnosti vyšla rovna číslu 0.000, můžeme říct, že mezi soubory jsou signifikantní rozdíly v četnostech a budeme následně testovat vzdálenosti mezi sebou.</t>
  </si>
  <si>
    <t>Tentokrát ovšem do vybraných proměnných zvolíme pouze dvě kombinace.</t>
  </si>
  <si>
    <t>Z výsledků Pearsonova testu dobré shody je zřejmé, že mezi jednotlivými skupinami jsou signifikantní rozdíly, budeme proto tedy dále provádět dílčí testování všech kombinací mezi sebou s využitím Yatesovi korekce.</t>
  </si>
  <si>
    <t>Nejvyšší % uhynulých jedinců bylo zaznamenáno při přepravě na nejdelší vzdálenost. Tato hodnota se signifikantně liší od skupin transportovaných na kratší vzdálenosti.</t>
  </si>
  <si>
    <t>Naopak nejnižší % uhynulých jedinců bylo ve skupině přepravované na vzdálenost do 25 km, tato hodnota se signifikantně liší od skupin přepravovaných na vzdálenost v rozmezí 26 až  50 km a také na vzdálenost 51 až  100 km.</t>
  </si>
  <si>
    <t>Do kontingenčních tabulek je třeba dávat vždy údaje četností v absolutních hodnotách, nelze využít procenta.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</si>
</sst>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7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5" borderId="9" xfId="0" applyFont="1" applyFill="1" applyBorder="1"/>
    <xf numFmtId="0" fontId="9" fillId="2" borderId="2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9" fillId="4" borderId="2" xfId="0" applyFont="1" applyFill="1" applyBorder="1" applyAlignment="1">
      <alignment horizontal="center" vertical="center" wrapText="1"/>
    </xf>
    <xf numFmtId="165" fontId="0" fillId="0" borderId="5" xfId="0" applyNumberFormat="1" applyBorder="1"/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6.png"/><Relationship Id="rId7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22</xdr:row>
      <xdr:rowOff>123825</xdr:rowOff>
    </xdr:from>
    <xdr:to>
      <xdr:col>10</xdr:col>
      <xdr:colOff>437467</xdr:colOff>
      <xdr:row>42</xdr:row>
      <xdr:rowOff>74130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581525"/>
          <a:ext cx="5590492" cy="3760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142875</xdr:colOff>
      <xdr:row>22</xdr:row>
      <xdr:rowOff>104775</xdr:rowOff>
    </xdr:from>
    <xdr:to>
      <xdr:col>20</xdr:col>
      <xdr:colOff>518156</xdr:colOff>
      <xdr:row>42</xdr:row>
      <xdr:rowOff>179318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4562475"/>
          <a:ext cx="5861681" cy="388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23</xdr:row>
      <xdr:rowOff>0</xdr:rowOff>
    </xdr:from>
    <xdr:to>
      <xdr:col>31</xdr:col>
      <xdr:colOff>466505</xdr:colOff>
      <xdr:row>43</xdr:row>
      <xdr:rowOff>114299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6650" y="4648200"/>
          <a:ext cx="5952905" cy="3924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579782</xdr:colOff>
      <xdr:row>3</xdr:row>
      <xdr:rowOff>41413</xdr:rowOff>
    </xdr:from>
    <xdr:to>
      <xdr:col>15</xdr:col>
      <xdr:colOff>123825</xdr:colOff>
      <xdr:row>24</xdr:row>
      <xdr:rowOff>156541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217" y="670891"/>
          <a:ext cx="7660999" cy="4115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579782</xdr:colOff>
      <xdr:row>26</xdr:row>
      <xdr:rowOff>124239</xdr:rowOff>
    </xdr:from>
    <xdr:to>
      <xdr:col>13</xdr:col>
      <xdr:colOff>8283</xdr:colOff>
      <xdr:row>53</xdr:row>
      <xdr:rowOff>129336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217" y="5135217"/>
          <a:ext cx="6319631" cy="5148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579783</xdr:colOff>
      <xdr:row>55</xdr:row>
      <xdr:rowOff>49695</xdr:rowOff>
    </xdr:from>
    <xdr:to>
      <xdr:col>13</xdr:col>
      <xdr:colOff>18637</xdr:colOff>
      <xdr:row>83</xdr:row>
      <xdr:rowOff>74203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218" y="10585173"/>
          <a:ext cx="6329984" cy="5358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571501</xdr:colOff>
      <xdr:row>88</xdr:row>
      <xdr:rowOff>24848</xdr:rowOff>
    </xdr:from>
    <xdr:to>
      <xdr:col>11</xdr:col>
      <xdr:colOff>542403</xdr:colOff>
      <xdr:row>121</xdr:row>
      <xdr:rowOff>66261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936" y="16846826"/>
          <a:ext cx="5636206" cy="6327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24847</xdr:colOff>
      <xdr:row>128</xdr:row>
      <xdr:rowOff>74543</xdr:rowOff>
    </xdr:from>
    <xdr:to>
      <xdr:col>13</xdr:col>
      <xdr:colOff>126310</xdr:colOff>
      <xdr:row>157</xdr:row>
      <xdr:rowOff>100230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5195" y="24516521"/>
          <a:ext cx="6379680" cy="5550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11</xdr:col>
      <xdr:colOff>538101</xdr:colOff>
      <xdr:row>180</xdr:row>
      <xdr:rowOff>140805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348" y="30728478"/>
          <a:ext cx="5590492" cy="3760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271183</xdr:colOff>
      <xdr:row>160</xdr:row>
      <xdr:rowOff>115956</xdr:rowOff>
    </xdr:from>
    <xdr:to>
      <xdr:col>22</xdr:col>
      <xdr:colOff>3733</xdr:colOff>
      <xdr:row>180</xdr:row>
      <xdr:rowOff>190499</xdr:rowOff>
    </xdr:to>
    <xdr:pic>
      <xdr:nvPicPr>
        <xdr:cNvPr id="28" name="Obrázek 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6835" y="30653934"/>
          <a:ext cx="5861681" cy="388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571500</xdr:colOff>
      <xdr:row>160</xdr:row>
      <xdr:rowOff>149087</xdr:rowOff>
    </xdr:from>
    <xdr:to>
      <xdr:col>32</xdr:col>
      <xdr:colOff>395275</xdr:colOff>
      <xdr:row>181</xdr:row>
      <xdr:rowOff>72886</xdr:rowOff>
    </xdr:to>
    <xdr:pic>
      <xdr:nvPicPr>
        <xdr:cNvPr id="30" name="Obrázek 2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6283" y="30687065"/>
          <a:ext cx="5952905" cy="3924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22" sqref="B22"/>
    </sheetView>
  </sheetViews>
  <sheetFormatPr defaultRowHeight="15" x14ac:dyDescent="0.25"/>
  <cols>
    <col min="1" max="1" width="31.140625" style="4" customWidth="1"/>
    <col min="2" max="2" width="20" style="4" customWidth="1"/>
    <col min="3" max="3" width="18" style="4" customWidth="1"/>
    <col min="4" max="4" width="25.85546875" style="4" customWidth="1"/>
    <col min="5" max="16384" width="9.140625" style="4"/>
  </cols>
  <sheetData>
    <row r="1" spans="1:4" ht="15.75" thickBot="1" x14ac:dyDescent="0.3">
      <c r="A1" s="1"/>
      <c r="B1" s="25" t="s">
        <v>18</v>
      </c>
      <c r="C1" s="25" t="s">
        <v>19</v>
      </c>
      <c r="D1" s="25" t="s">
        <v>20</v>
      </c>
    </row>
    <row r="2" spans="1:4" ht="23.25" customHeight="1" thickBot="1" x14ac:dyDescent="0.3">
      <c r="A2" s="2" t="s">
        <v>27</v>
      </c>
      <c r="B2" s="7">
        <v>25</v>
      </c>
      <c r="C2" s="7">
        <v>69</v>
      </c>
      <c r="D2" s="7">
        <v>150</v>
      </c>
    </row>
    <row r="3" spans="1:4" ht="33" customHeight="1" thickBot="1" x14ac:dyDescent="0.3">
      <c r="A3" s="2" t="s">
        <v>21</v>
      </c>
      <c r="B3" s="26">
        <v>12563</v>
      </c>
      <c r="C3" s="26">
        <v>14552</v>
      </c>
      <c r="D3" s="26">
        <v>15600</v>
      </c>
    </row>
    <row r="4" spans="1:4" x14ac:dyDescent="0.25">
      <c r="A4" s="5"/>
      <c r="B4" s="6"/>
    </row>
    <row r="5" spans="1:4" x14ac:dyDescent="0.25">
      <c r="A5" s="5"/>
      <c r="B5" s="6"/>
    </row>
    <row r="6" spans="1:4" x14ac:dyDescent="0.25">
      <c r="A6" s="5"/>
      <c r="B6" s="6"/>
    </row>
    <row r="7" spans="1:4" x14ac:dyDescent="0.25">
      <c r="A7" s="5"/>
      <c r="B7" s="6"/>
    </row>
    <row r="8" spans="1:4" x14ac:dyDescent="0.25">
      <c r="A8" s="5"/>
      <c r="B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22" workbookViewId="0">
      <selection activeCell="E11" sqref="E11"/>
    </sheetView>
  </sheetViews>
  <sheetFormatPr defaultRowHeight="15" x14ac:dyDescent="0.25"/>
  <cols>
    <col min="1" max="1" width="39" customWidth="1"/>
    <col min="2" max="2" width="13" customWidth="1"/>
    <col min="3" max="3" width="13.42578125" customWidth="1"/>
    <col min="4" max="4" width="15.7109375" customWidth="1"/>
    <col min="7" max="7" width="41.140625" customWidth="1"/>
    <col min="8" max="8" width="10.28515625" customWidth="1"/>
    <col min="9" max="10" width="11.5703125" bestFit="1" customWidth="1"/>
  </cols>
  <sheetData>
    <row r="1" spans="1:10" ht="15.75" thickBot="1" x14ac:dyDescent="0.3">
      <c r="A1" s="1"/>
      <c r="B1" s="25" t="s">
        <v>18</v>
      </c>
      <c r="C1" s="25" t="s">
        <v>19</v>
      </c>
      <c r="D1" s="25" t="s">
        <v>20</v>
      </c>
      <c r="E1" s="8"/>
      <c r="G1" s="3" t="s">
        <v>8</v>
      </c>
    </row>
    <row r="2" spans="1:10" ht="15.75" customHeight="1" thickBot="1" x14ac:dyDescent="0.3">
      <c r="A2" s="2" t="s">
        <v>27</v>
      </c>
      <c r="B2" s="7">
        <v>25</v>
      </c>
      <c r="C2" s="7">
        <v>69</v>
      </c>
      <c r="D2" s="7">
        <v>150</v>
      </c>
      <c r="E2" s="5"/>
      <c r="G2" s="3" t="s">
        <v>0</v>
      </c>
    </row>
    <row r="3" spans="1:10" ht="24.75" customHeight="1" thickBot="1" x14ac:dyDescent="0.3">
      <c r="A3" s="2" t="s">
        <v>21</v>
      </c>
      <c r="B3" s="26">
        <v>12563</v>
      </c>
      <c r="C3" s="26">
        <v>14552</v>
      </c>
      <c r="D3" s="26">
        <v>15600</v>
      </c>
      <c r="E3" s="5"/>
      <c r="G3" s="13" t="s">
        <v>33</v>
      </c>
    </row>
    <row r="4" spans="1:10" ht="15.75" thickBot="1" x14ac:dyDescent="0.3">
      <c r="A4" s="24" t="s">
        <v>22</v>
      </c>
      <c r="B4" s="27">
        <f>B3-B2</f>
        <v>12538</v>
      </c>
      <c r="C4" s="27">
        <f t="shared" ref="C4:D4" si="0">C3-C2</f>
        <v>14483</v>
      </c>
      <c r="D4" s="27">
        <f t="shared" si="0"/>
        <v>15450</v>
      </c>
      <c r="G4" s="13" t="s">
        <v>1</v>
      </c>
    </row>
    <row r="5" spans="1:10" x14ac:dyDescent="0.25">
      <c r="G5" s="3" t="s">
        <v>23</v>
      </c>
    </row>
    <row r="7" spans="1:10" x14ac:dyDescent="0.25">
      <c r="G7" s="14"/>
    </row>
    <row r="8" spans="1:10" ht="15.75" thickBot="1" x14ac:dyDescent="0.3">
      <c r="G8" s="14" t="s">
        <v>2</v>
      </c>
    </row>
    <row r="9" spans="1:10" ht="30.75" thickBot="1" x14ac:dyDescent="0.3">
      <c r="G9" s="1"/>
      <c r="H9" s="25" t="s">
        <v>18</v>
      </c>
      <c r="I9" s="25" t="s">
        <v>19</v>
      </c>
      <c r="J9" s="25" t="s">
        <v>20</v>
      </c>
    </row>
    <row r="10" spans="1:10" ht="15.75" thickBot="1" x14ac:dyDescent="0.3">
      <c r="G10" s="2" t="s">
        <v>25</v>
      </c>
      <c r="H10" s="15">
        <f>B2/B3*100</f>
        <v>0.19899705484358832</v>
      </c>
      <c r="I10" s="15">
        <f>C2/C3*100</f>
        <v>0.47416162726772954</v>
      </c>
      <c r="J10" s="15">
        <f t="shared" ref="J10" si="1">D2/D3*100</f>
        <v>0.96153846153846156</v>
      </c>
    </row>
    <row r="11" spans="1:10" ht="18" customHeight="1" thickBot="1" x14ac:dyDescent="0.3">
      <c r="G11" s="2" t="s">
        <v>24</v>
      </c>
      <c r="H11" s="15">
        <f>B4/B3*100</f>
        <v>99.801002945156412</v>
      </c>
      <c r="I11" s="15">
        <f>C4/C3*100</f>
        <v>99.525838372732267</v>
      </c>
      <c r="J11" s="15">
        <f>D4/D3*100</f>
        <v>99.038461538461547</v>
      </c>
    </row>
    <row r="12" spans="1:10" ht="15.75" thickBot="1" x14ac:dyDescent="0.3">
      <c r="A12" s="1"/>
      <c r="B12" s="25" t="s">
        <v>18</v>
      </c>
      <c r="C12" s="25" t="s">
        <v>19</v>
      </c>
      <c r="D12" s="25" t="s">
        <v>20</v>
      </c>
      <c r="H12" s="16"/>
      <c r="I12" s="16"/>
      <c r="J12" s="16"/>
    </row>
    <row r="13" spans="1:10" ht="15.75" thickBot="1" x14ac:dyDescent="0.3">
      <c r="A13" s="2" t="s">
        <v>27</v>
      </c>
      <c r="B13" s="7">
        <v>25</v>
      </c>
      <c r="C13" s="7">
        <v>69</v>
      </c>
      <c r="D13" s="7">
        <v>150</v>
      </c>
      <c r="G13" s="22" t="s">
        <v>30</v>
      </c>
    </row>
    <row r="14" spans="1:10" ht="15.75" thickBot="1" x14ac:dyDescent="0.3">
      <c r="A14" s="28" t="s">
        <v>26</v>
      </c>
      <c r="B14" s="26">
        <v>12538</v>
      </c>
      <c r="C14" s="26">
        <v>14483</v>
      </c>
      <c r="D14" s="26">
        <v>15450</v>
      </c>
      <c r="G14" s="22" t="s">
        <v>31</v>
      </c>
    </row>
    <row r="15" spans="1:10" x14ac:dyDescent="0.25">
      <c r="G15" s="14" t="s">
        <v>32</v>
      </c>
    </row>
    <row r="16" spans="1:10" x14ac:dyDescent="0.25">
      <c r="G16" s="14"/>
    </row>
    <row r="17" spans="7:10" ht="15.75" thickBot="1" x14ac:dyDescent="0.3">
      <c r="G17" s="14" t="s">
        <v>15</v>
      </c>
    </row>
    <row r="18" spans="7:10" ht="30.75" thickBot="1" x14ac:dyDescent="0.3">
      <c r="G18" s="19" t="s">
        <v>16</v>
      </c>
      <c r="H18" s="29" t="s">
        <v>18</v>
      </c>
      <c r="I18" s="29" t="s">
        <v>19</v>
      </c>
      <c r="J18" s="29" t="s">
        <v>20</v>
      </c>
    </row>
    <row r="19" spans="7:10" ht="15.75" thickBot="1" x14ac:dyDescent="0.3">
      <c r="G19" s="29" t="s">
        <v>18</v>
      </c>
      <c r="H19" s="18"/>
      <c r="I19" s="30">
        <v>2.0000000000000001E-4</v>
      </c>
      <c r="J19" s="20">
        <v>0</v>
      </c>
    </row>
    <row r="20" spans="7:10" ht="15.75" thickBot="1" x14ac:dyDescent="0.3">
      <c r="G20" s="29" t="s">
        <v>19</v>
      </c>
      <c r="H20" s="30">
        <v>2.0000000000000001E-4</v>
      </c>
      <c r="I20" s="18"/>
      <c r="J20" s="20">
        <v>0</v>
      </c>
    </row>
    <row r="21" spans="7:10" ht="15.75" thickBot="1" x14ac:dyDescent="0.3">
      <c r="G21" s="29" t="s">
        <v>20</v>
      </c>
      <c r="H21" s="20">
        <v>0</v>
      </c>
      <c r="I21" s="20">
        <v>0</v>
      </c>
      <c r="J21" s="21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9"/>
  <sheetViews>
    <sheetView tabSelected="1" topLeftCell="D172" zoomScale="115" zoomScaleNormal="115" workbookViewId="0">
      <selection activeCell="W34" sqref="V34:W36"/>
    </sheetView>
  </sheetViews>
  <sheetFormatPr defaultRowHeight="15" x14ac:dyDescent="0.25"/>
  <cols>
    <col min="1" max="1" width="37.7109375" customWidth="1"/>
    <col min="2" max="2" width="13.140625" customWidth="1"/>
    <col min="3" max="3" width="14.5703125" customWidth="1"/>
    <col min="4" max="4" width="14.28515625" customWidth="1"/>
    <col min="6" max="6" width="15.28515625" customWidth="1"/>
    <col min="7" max="7" width="12.7109375" customWidth="1"/>
    <col min="8" max="8" width="16" customWidth="1"/>
    <col min="9" max="9" width="13.42578125" customWidth="1"/>
  </cols>
  <sheetData>
    <row r="1" spans="1:6" ht="15.75" thickBot="1" x14ac:dyDescent="0.3">
      <c r="A1" s="1"/>
      <c r="B1" s="25" t="s">
        <v>18</v>
      </c>
      <c r="C1" s="25" t="s">
        <v>19</v>
      </c>
      <c r="D1" s="25" t="s">
        <v>20</v>
      </c>
      <c r="F1" s="23" t="s">
        <v>5</v>
      </c>
    </row>
    <row r="2" spans="1:6" ht="15.75" thickBot="1" x14ac:dyDescent="0.3">
      <c r="A2" s="2" t="s">
        <v>27</v>
      </c>
      <c r="B2" s="7">
        <v>25</v>
      </c>
      <c r="C2" s="7">
        <v>69</v>
      </c>
      <c r="D2" s="7">
        <v>150</v>
      </c>
      <c r="F2" s="3" t="s">
        <v>3</v>
      </c>
    </row>
    <row r="3" spans="1:6" ht="18" customHeight="1" thickBot="1" x14ac:dyDescent="0.3">
      <c r="A3" s="28" t="s">
        <v>26</v>
      </c>
      <c r="B3" s="26">
        <v>12538</v>
      </c>
      <c r="C3" s="26">
        <v>14483</v>
      </c>
      <c r="D3" s="26">
        <v>15450</v>
      </c>
      <c r="F3" s="3" t="s">
        <v>4</v>
      </c>
    </row>
    <row r="4" spans="1:6" s="9" customFormat="1" x14ac:dyDescent="0.25">
      <c r="A4" s="8"/>
      <c r="B4" s="10"/>
    </row>
    <row r="5" spans="1:6" s="9" customFormat="1" x14ac:dyDescent="0.25">
      <c r="A5" s="8"/>
      <c r="B5" s="10"/>
    </row>
    <row r="6" spans="1:6" s="9" customFormat="1" x14ac:dyDescent="0.25">
      <c r="A6" s="8"/>
      <c r="B6" s="10"/>
    </row>
    <row r="7" spans="1:6" s="9" customFormat="1" x14ac:dyDescent="0.25">
      <c r="A7" s="8"/>
      <c r="B7" s="10"/>
    </row>
    <row r="8" spans="1:6" s="9" customFormat="1" x14ac:dyDescent="0.25">
      <c r="A8" s="8"/>
      <c r="B8" s="10"/>
    </row>
    <row r="9" spans="1:6" s="9" customFormat="1" x14ac:dyDescent="0.25">
      <c r="A9" s="8"/>
      <c r="B9" s="10"/>
    </row>
    <row r="10" spans="1:6" s="9" customFormat="1" x14ac:dyDescent="0.25">
      <c r="A10" s="11"/>
      <c r="B10" s="12"/>
    </row>
    <row r="11" spans="1:6" s="9" customFormat="1" x14ac:dyDescent="0.25">
      <c r="A11" s="11"/>
      <c r="B11" s="12"/>
    </row>
    <row r="12" spans="1:6" s="9" customFormat="1" x14ac:dyDescent="0.25">
      <c r="A12" s="11"/>
      <c r="B12" s="12"/>
    </row>
    <row r="13" spans="1:6" s="9" customFormat="1" x14ac:dyDescent="0.25">
      <c r="A13" s="11"/>
      <c r="B13" s="12"/>
    </row>
    <row r="14" spans="1:6" s="9" customFormat="1" x14ac:dyDescent="0.25">
      <c r="A14" s="11"/>
      <c r="B14" s="12"/>
    </row>
    <row r="15" spans="1:6" s="9" customFormat="1" x14ac:dyDescent="0.25">
      <c r="A15" s="11"/>
      <c r="B15" s="12"/>
    </row>
    <row r="16" spans="1:6" s="9" customFormat="1" x14ac:dyDescent="0.25">
      <c r="A16" s="11"/>
      <c r="B16" s="12"/>
    </row>
    <row r="17" spans="6:6" s="9" customFormat="1" x14ac:dyDescent="0.25"/>
    <row r="18" spans="6:6" s="9" customFormat="1" x14ac:dyDescent="0.25"/>
    <row r="19" spans="6:6" s="9" customFormat="1" x14ac:dyDescent="0.25"/>
    <row r="20" spans="6:6" s="9" customFormat="1" x14ac:dyDescent="0.25"/>
    <row r="21" spans="6:6" s="9" customFormat="1" x14ac:dyDescent="0.25"/>
    <row r="22" spans="6:6" s="9" customFormat="1" x14ac:dyDescent="0.25"/>
    <row r="23" spans="6:6" s="9" customFormat="1" x14ac:dyDescent="0.25"/>
    <row r="24" spans="6:6" s="9" customFormat="1" x14ac:dyDescent="0.25"/>
    <row r="25" spans="6:6" s="9" customFormat="1" x14ac:dyDescent="0.25"/>
    <row r="26" spans="6:6" s="9" customFormat="1" x14ac:dyDescent="0.25">
      <c r="F26" s="3" t="s">
        <v>17</v>
      </c>
    </row>
    <row r="33" spans="4:4" x14ac:dyDescent="0.25">
      <c r="D33" s="3"/>
    </row>
    <row r="44" spans="4:4" x14ac:dyDescent="0.25">
      <c r="D44" s="3"/>
    </row>
    <row r="55" spans="6:23" x14ac:dyDescent="0.25">
      <c r="F55" s="3" t="s">
        <v>6</v>
      </c>
    </row>
    <row r="58" spans="6:23" x14ac:dyDescent="0.25">
      <c r="W58">
        <f>200000*0.071</f>
        <v>14199.999999999998</v>
      </c>
    </row>
    <row r="59" spans="6:23" x14ac:dyDescent="0.25">
      <c r="W59">
        <f>W58/12</f>
        <v>1183.3333333333333</v>
      </c>
    </row>
    <row r="78" spans="4:4" x14ac:dyDescent="0.25">
      <c r="D78" s="3"/>
    </row>
    <row r="85" spans="6:6" x14ac:dyDescent="0.25">
      <c r="F85" s="3" t="s">
        <v>7</v>
      </c>
    </row>
    <row r="86" spans="6:6" x14ac:dyDescent="0.25">
      <c r="F86" s="3" t="s">
        <v>9</v>
      </c>
    </row>
    <row r="87" spans="6:6" x14ac:dyDescent="0.25">
      <c r="F87" s="3" t="s">
        <v>28</v>
      </c>
    </row>
    <row r="124" spans="6:6" x14ac:dyDescent="0.25">
      <c r="F124" s="3" t="s">
        <v>10</v>
      </c>
    </row>
    <row r="125" spans="6:6" x14ac:dyDescent="0.25">
      <c r="F125" s="3" t="s">
        <v>11</v>
      </c>
    </row>
    <row r="126" spans="6:6" x14ac:dyDescent="0.25">
      <c r="F126" s="3" t="s">
        <v>29</v>
      </c>
    </row>
    <row r="127" spans="6:6" x14ac:dyDescent="0.25">
      <c r="F127" s="3" t="s">
        <v>12</v>
      </c>
    </row>
    <row r="159" spans="6:6" x14ac:dyDescent="0.25">
      <c r="F159" s="3" t="s">
        <v>13</v>
      </c>
    </row>
    <row r="160" spans="6:6" x14ac:dyDescent="0.25">
      <c r="F160" s="3" t="s">
        <v>14</v>
      </c>
    </row>
    <row r="185" spans="6:10" ht="15.75" thickBot="1" x14ac:dyDescent="0.3">
      <c r="F185" t="s">
        <v>15</v>
      </c>
    </row>
    <row r="186" spans="6:10" ht="15.75" thickBot="1" x14ac:dyDescent="0.3">
      <c r="F186" s="19" t="s">
        <v>16</v>
      </c>
      <c r="G186" s="29" t="s">
        <v>18</v>
      </c>
      <c r="H186" s="29" t="s">
        <v>19</v>
      </c>
      <c r="I186" s="29" t="s">
        <v>20</v>
      </c>
    </row>
    <row r="187" spans="6:10" ht="15.75" thickBot="1" x14ac:dyDescent="0.3">
      <c r="F187" s="29" t="s">
        <v>18</v>
      </c>
      <c r="G187" s="18"/>
      <c r="H187" s="30">
        <v>2.0000000000000001E-4</v>
      </c>
      <c r="I187" s="20">
        <v>0</v>
      </c>
      <c r="J187" s="17"/>
    </row>
    <row r="188" spans="6:10" ht="23.25" customHeight="1" thickBot="1" x14ac:dyDescent="0.3">
      <c r="F188" s="29" t="s">
        <v>19</v>
      </c>
      <c r="G188" s="30">
        <v>2.0000000000000001E-4</v>
      </c>
      <c r="H188" s="18"/>
      <c r="I188" s="20">
        <v>0</v>
      </c>
    </row>
    <row r="189" spans="6:10" ht="16.5" customHeight="1" thickBot="1" x14ac:dyDescent="0.3">
      <c r="F189" s="29" t="s">
        <v>20</v>
      </c>
      <c r="G189" s="20">
        <v>0</v>
      </c>
      <c r="H189" s="20">
        <v>0</v>
      </c>
      <c r="I189" s="2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2021-10-14T05:48:22Z</dcterms:modified>
</cp:coreProperties>
</file>